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О\2025\"/>
    </mc:Choice>
  </mc:AlternateContent>
  <xr:revisionPtr revIDLastSave="0" documentId="13_ncr:1_{C1E49442-95A1-4B92-B4F5-F3DB9BCBB1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0" l="1"/>
  <c r="G48" i="10"/>
  <c r="D51" i="10"/>
  <c r="E49" i="10"/>
  <c r="D49" i="10"/>
  <c r="E47" i="10"/>
  <c r="D47" i="10"/>
  <c r="E43" i="10"/>
  <c r="D43" i="10"/>
  <c r="E40" i="10"/>
  <c r="D40" i="10"/>
  <c r="E38" i="10"/>
  <c r="D38" i="10"/>
  <c r="E34" i="10"/>
  <c r="D34" i="10"/>
  <c r="D53" i="10" l="1"/>
  <c r="E53" i="10"/>
  <c r="C51" i="10"/>
  <c r="C49" i="10"/>
  <c r="C47" i="10"/>
  <c r="G47" i="10" s="1"/>
  <c r="C43" i="10"/>
  <c r="C40" i="10"/>
  <c r="C38" i="10"/>
  <c r="C53" i="10" s="1"/>
  <c r="C34" i="10"/>
  <c r="F48" i="10"/>
  <c r="F47" i="10"/>
  <c r="G42" i="10"/>
  <c r="G50" i="10" l="1"/>
  <c r="G52" i="10"/>
  <c r="G45" i="10"/>
  <c r="F50" i="10" l="1"/>
  <c r="F42" i="10"/>
  <c r="D8" i="10"/>
  <c r="E8" i="10"/>
  <c r="C8" i="10"/>
  <c r="G21" i="10"/>
  <c r="G22" i="10"/>
  <c r="G23" i="10"/>
  <c r="F17" i="10"/>
  <c r="F18" i="10"/>
  <c r="F19" i="10"/>
  <c r="F21" i="10"/>
  <c r="F22" i="10"/>
  <c r="F23" i="10"/>
  <c r="E25" i="10"/>
  <c r="G49" i="10"/>
  <c r="F27" i="10"/>
  <c r="G27" i="10"/>
  <c r="F28" i="10"/>
  <c r="G28" i="10"/>
  <c r="F29" i="10"/>
  <c r="F30" i="10"/>
  <c r="G24" i="10"/>
  <c r="C25" i="10"/>
  <c r="F49" i="10" l="1"/>
  <c r="C32" i="10"/>
  <c r="G37" i="10"/>
  <c r="G46" i="10" l="1"/>
  <c r="G41" i="10"/>
  <c r="G39" i="10"/>
  <c r="F52" i="10"/>
  <c r="F46" i="10"/>
  <c r="F45" i="10"/>
  <c r="F41" i="10"/>
  <c r="F39" i="10"/>
  <c r="G11" i="10"/>
  <c r="F26" i="10"/>
  <c r="F16" i="10"/>
  <c r="F12" i="10"/>
  <c r="F11" i="10"/>
  <c r="F10" i="10"/>
  <c r="F9" i="10"/>
  <c r="E32" i="10"/>
  <c r="F37" i="10"/>
  <c r="G34" i="10"/>
  <c r="G51" i="10"/>
  <c r="G9" i="10"/>
  <c r="G10" i="10"/>
  <c r="G12" i="10"/>
  <c r="G16" i="10"/>
  <c r="G20" i="10"/>
  <c r="G26" i="10"/>
  <c r="C54" i="10" l="1"/>
  <c r="C59" i="10" s="1"/>
  <c r="C60" i="10" s="1"/>
  <c r="F25" i="10"/>
  <c r="F8" i="10"/>
  <c r="D32" i="10"/>
  <c r="G38" i="10"/>
  <c r="G8" i="10"/>
  <c r="G43" i="10"/>
  <c r="F43" i="10"/>
  <c r="F38" i="10"/>
  <c r="G25" i="10"/>
  <c r="F51" i="10"/>
  <c r="F40" i="10"/>
  <c r="F34" i="10"/>
  <c r="E54" i="10"/>
  <c r="E59" i="10" s="1"/>
  <c r="E60" i="10" s="1"/>
  <c r="G40" i="10"/>
  <c r="G32" i="10" l="1"/>
  <c r="F32" i="10"/>
  <c r="G53" i="10"/>
  <c r="F53" i="10"/>
  <c r="D54" i="10"/>
  <c r="D59" i="10" s="1"/>
  <c r="D60" i="10" s="1"/>
</calcChain>
</file>

<file path=xl/sharedStrings.xml><?xml version="1.0" encoding="utf-8"?>
<sst xmlns="http://schemas.openxmlformats.org/spreadsheetml/2006/main" count="90" uniqueCount="87">
  <si>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</si>
  <si>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</si>
  <si>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</si>
  <si>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</si>
  <si>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</si>
  <si>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</si>
  <si>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</si>
  <si>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</si>
  <si>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</si>
  <si>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</si>
  <si>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</si>
  <si>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</si>
  <si>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</si>
  <si>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</si>
  <si>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</si>
  <si>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</si>
  <si>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</si>
  <si>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</si>
  <si>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</si>
  <si>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</si>
  <si>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</si>
  <si>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</si>
  <si>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</si>
  <si>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</si>
  <si>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</si>
  <si>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</si>
  <si>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</si>
  <si>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</si>
  <si>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</si>
  <si>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</si>
  <si>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</si>
  <si>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</si>
  <si>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</si>
  <si>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</si>
  <si>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</si>
  <si>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</si>
  <si>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</si>
  <si>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</si>
  <si>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</si>
  <si>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</si>
  <si>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</si>
  <si>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</si>
  <si>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</si>
  <si>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</si>
  <si>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</si>
  <si>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</si>
  <si>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</si>
  <si>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</si>
  <si>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</si>
  <si>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</si>
  <si>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</si>
  <si>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</si>
  <si>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</si>
  <si>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</si>
  <si>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</si>
  <si>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</si>
  <si>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</si>
  <si>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</si>
  <si>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</si>
  <si>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</si>
  <si>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</si>
  <si>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</si>
  <si>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</si>
  <si>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</si>
  <si>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</si>
  <si>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</si>
  <si>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</si>
  <si>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</si>
  <si>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</si>
  <si>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</si>
  <si>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1101</t>
  </si>
  <si>
    <t>ФИЗИЧЕСКАЯ КУЛЬТУРА И СПОРТ</t>
  </si>
  <si>
    <t>1100</t>
  </si>
  <si>
    <t xml:space="preserve">Физическая культура </t>
  </si>
  <si>
    <t>1 17 00000 00 0000 000</t>
  </si>
  <si>
    <t>0111</t>
  </si>
  <si>
    <t>Резервные фонды</t>
  </si>
  <si>
    <t>Кассовое исполнение
 за  2024 год</t>
  </si>
  <si>
    <t>1000</t>
  </si>
  <si>
    <t>Социальная политика</t>
  </si>
  <si>
    <t>1003</t>
  </si>
  <si>
    <t>Социальное обеспечение населения</t>
  </si>
  <si>
    <t>Бюджетные назначения на 2025 год</t>
  </si>
  <si>
    <t>Кассовое исполнение
 за  2025 год</t>
  </si>
  <si>
    <t>% исполнения к плану 2025 года</t>
  </si>
  <si>
    <t>% исполнения 2025 к 2024 году</t>
  </si>
  <si>
    <t>Сведения                                                                                                                                                            об исполнении бюджета Романовского городского поселения Романовского муниципального района Саратовской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</si>
</sst>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1" fillId="2" borderId="2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110" zoomScaleNormal="110" workbookViewId="0">
      <selection activeCell="B1" sqref="B1:F3"/>
    </sheetView>
  </sheetViews>
  <sheetFormatPr defaultRowHeight="11.25" x14ac:dyDescent="0.2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6" width="14.83203125" style="7" customWidth="1"/>
    <col min="7" max="7" width="18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 x14ac:dyDescent="0.2">
      <c r="B1" s="56" t="s">
        <v>86</v>
      </c>
      <c r="C1" s="56"/>
      <c r="D1" s="56"/>
      <c r="E1" s="56"/>
      <c r="F1" s="56"/>
      <c r="G1" s="19"/>
    </row>
    <row r="2" spans="1:10" s="1" customFormat="1" ht="15.75" x14ac:dyDescent="0.2">
      <c r="B2" s="56"/>
      <c r="C2" s="56"/>
      <c r="D2" s="56"/>
      <c r="E2" s="56"/>
      <c r="F2" s="56"/>
      <c r="G2" s="19"/>
    </row>
    <row r="3" spans="1:10" ht="48" customHeight="1" x14ac:dyDescent="0.2">
      <c r="B3" s="56"/>
      <c r="C3" s="56"/>
      <c r="D3" s="56"/>
      <c r="E3" s="56"/>
      <c r="F3" s="56"/>
      <c r="G3" s="19"/>
    </row>
    <row r="4" spans="1:10" s="1" customFormat="1" x14ac:dyDescent="0.2">
      <c r="B4" s="6"/>
      <c r="C4" s="6"/>
      <c r="D4" s="6"/>
      <c r="E4" s="6"/>
      <c r="F4" s="9" t="s">
        <v>24</v>
      </c>
      <c r="G4" s="9"/>
    </row>
    <row r="5" spans="1:10" s="2" customFormat="1" ht="63" customHeight="1" x14ac:dyDescent="0.2">
      <c r="A5" s="20" t="s">
        <v>61</v>
      </c>
      <c r="B5" s="21" t="s">
        <v>6</v>
      </c>
      <c r="C5" s="55" t="s">
        <v>77</v>
      </c>
      <c r="D5" s="55" t="s">
        <v>82</v>
      </c>
      <c r="E5" s="55" t="s">
        <v>83</v>
      </c>
      <c r="F5" s="55" t="s">
        <v>84</v>
      </c>
      <c r="G5" s="55" t="s">
        <v>85</v>
      </c>
    </row>
    <row r="6" spans="1:10" s="2" customFormat="1" ht="12" customHeight="1" x14ac:dyDescent="0.2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 x14ac:dyDescent="0.2">
      <c r="A7" s="20"/>
      <c r="B7" s="57" t="s">
        <v>4</v>
      </c>
      <c r="C7" s="57"/>
      <c r="D7" s="58"/>
      <c r="E7" s="58"/>
      <c r="F7" s="58"/>
      <c r="G7" s="41"/>
    </row>
    <row r="8" spans="1:10" x14ac:dyDescent="0.2">
      <c r="A8" s="22"/>
      <c r="B8" s="23" t="s">
        <v>30</v>
      </c>
      <c r="C8" s="14">
        <f>C9+C10+C11+C12+C16+C20+C24+C23</f>
        <v>21793.4</v>
      </c>
      <c r="D8" s="14">
        <f t="shared" ref="D8:E8" si="0">D9+D10+D11+D12+D16+D20+D24+D23</f>
        <v>21758.7</v>
      </c>
      <c r="E8" s="14">
        <f t="shared" si="0"/>
        <v>23610.2</v>
      </c>
      <c r="F8" s="24">
        <f>E8/D8*100</f>
        <v>108.50923998216805</v>
      </c>
      <c r="G8" s="24">
        <f>E8/C8*100</f>
        <v>108.33646883918983</v>
      </c>
      <c r="H8" s="8"/>
      <c r="I8" s="8"/>
    </row>
    <row r="9" spans="1:10" x14ac:dyDescent="0.2">
      <c r="A9" s="22" t="s">
        <v>37</v>
      </c>
      <c r="B9" s="25" t="s">
        <v>8</v>
      </c>
      <c r="C9" s="10">
        <v>9167.7999999999993</v>
      </c>
      <c r="D9" s="11">
        <v>8875.5</v>
      </c>
      <c r="E9" s="10">
        <v>8875.5</v>
      </c>
      <c r="F9" s="26">
        <f>E9/D9*100</f>
        <v>100</v>
      </c>
      <c r="G9" s="26">
        <f>E9/C9*100</f>
        <v>96.81166692118066</v>
      </c>
      <c r="I9" s="4"/>
      <c r="J9" s="4"/>
    </row>
    <row r="10" spans="1:10" ht="33.75" x14ac:dyDescent="0.2">
      <c r="A10" s="22" t="s">
        <v>38</v>
      </c>
      <c r="B10" s="27" t="s">
        <v>9</v>
      </c>
      <c r="C10" s="10">
        <v>3441.6</v>
      </c>
      <c r="D10" s="11">
        <v>3335.8</v>
      </c>
      <c r="E10" s="10">
        <v>3485.3</v>
      </c>
      <c r="F10" s="26">
        <f>E10/D10*100</f>
        <v>104.48168355416992</v>
      </c>
      <c r="G10" s="26">
        <f>E10/C10*100</f>
        <v>101.26975825197584</v>
      </c>
    </row>
    <row r="11" spans="1:10" x14ac:dyDescent="0.2">
      <c r="A11" s="22" t="s">
        <v>39</v>
      </c>
      <c r="B11" s="28" t="s">
        <v>10</v>
      </c>
      <c r="C11" s="10">
        <v>1721</v>
      </c>
      <c r="D11" s="11">
        <v>3135.5</v>
      </c>
      <c r="E11" s="10">
        <v>3135.5</v>
      </c>
      <c r="F11" s="26">
        <f>E11/D11*100</f>
        <v>100</v>
      </c>
      <c r="G11" s="26">
        <f>E11/C11*100</f>
        <v>182.19058686809996</v>
      </c>
    </row>
    <row r="12" spans="1:10" x14ac:dyDescent="0.2">
      <c r="A12" s="22" t="s">
        <v>40</v>
      </c>
      <c r="B12" s="28" t="s">
        <v>11</v>
      </c>
      <c r="C12" s="10">
        <v>6161.4</v>
      </c>
      <c r="D12" s="11">
        <v>5208.6000000000004</v>
      </c>
      <c r="E12" s="10">
        <v>6829.6</v>
      </c>
      <c r="F12" s="26">
        <f>E12/D12*100</f>
        <v>131.12160657374343</v>
      </c>
      <c r="G12" s="26">
        <f>E12/C12*100</f>
        <v>110.84493783880289</v>
      </c>
    </row>
    <row r="13" spans="1:10" ht="19.5" hidden="1" customHeight="1" x14ac:dyDescent="0.2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t="27" hidden="1" customHeight="1" x14ac:dyDescent="0.2">
      <c r="A14" s="29"/>
      <c r="B14" s="28" t="s">
        <v>13</v>
      </c>
      <c r="C14" s="10"/>
      <c r="D14" s="11"/>
      <c r="E14" s="10"/>
      <c r="F14" s="26"/>
      <c r="G14" s="26"/>
    </row>
    <row r="15" spans="1:10" ht="23.25" hidden="1" customHeight="1" x14ac:dyDescent="0.2">
      <c r="A15" s="22"/>
      <c r="B15" s="28" t="s">
        <v>14</v>
      </c>
      <c r="C15" s="10"/>
      <c r="D15" s="11"/>
      <c r="E15" s="10"/>
      <c r="F15" s="26"/>
      <c r="G15" s="26"/>
    </row>
    <row r="16" spans="1:10" ht="36.75" customHeight="1" x14ac:dyDescent="0.2">
      <c r="A16" s="22" t="s">
        <v>41</v>
      </c>
      <c r="B16" s="28" t="s">
        <v>15</v>
      </c>
      <c r="C16" s="10">
        <v>746.7</v>
      </c>
      <c r="D16" s="11">
        <v>817</v>
      </c>
      <c r="E16" s="10">
        <v>898</v>
      </c>
      <c r="F16" s="26">
        <f>E16/D16*100</f>
        <v>109.91432068543452</v>
      </c>
      <c r="G16" s="26">
        <f>E16/C16*100</f>
        <v>120.26248828177313</v>
      </c>
    </row>
    <row r="17" spans="1:10" ht="34.5" hidden="1" customHeight="1" x14ac:dyDescent="0.2">
      <c r="A17" s="22"/>
      <c r="B17" s="28" t="s">
        <v>16</v>
      </c>
      <c r="C17" s="10"/>
      <c r="D17" s="11"/>
      <c r="E17" s="10"/>
      <c r="F17" s="26" t="e">
        <f t="shared" ref="F17:F23" si="1">E17/D17*100</f>
        <v>#DIV/0!</v>
      </c>
      <c r="G17" s="26"/>
    </row>
    <row r="18" spans="1:10" s="3" customFormat="1" ht="27.75" hidden="1" customHeight="1" x14ac:dyDescent="0.2">
      <c r="A18" s="29"/>
      <c r="B18" s="28" t="s">
        <v>17</v>
      </c>
      <c r="C18" s="10"/>
      <c r="D18" s="11"/>
      <c r="E18" s="10"/>
      <c r="F18" s="26" t="e">
        <f t="shared" si="1"/>
        <v>#DIV/0!</v>
      </c>
      <c r="G18" s="26"/>
    </row>
    <row r="19" spans="1:10" s="3" customFormat="1" ht="33.75" hidden="1" customHeight="1" x14ac:dyDescent="0.2">
      <c r="A19" s="29"/>
      <c r="B19" s="28"/>
      <c r="C19" s="10"/>
      <c r="D19" s="11"/>
      <c r="E19" s="10"/>
      <c r="F19" s="26" t="e">
        <f t="shared" si="1"/>
        <v>#DIV/0!</v>
      </c>
      <c r="G19" s="26"/>
    </row>
    <row r="20" spans="1:10" ht="27.75" customHeight="1" x14ac:dyDescent="0.2">
      <c r="A20" s="22" t="s">
        <v>64</v>
      </c>
      <c r="B20" s="28" t="s">
        <v>18</v>
      </c>
      <c r="C20" s="10">
        <v>234.9</v>
      </c>
      <c r="D20" s="11">
        <v>130.80000000000001</v>
      </c>
      <c r="E20" s="10">
        <v>130.80000000000001</v>
      </c>
      <c r="F20" s="26"/>
      <c r="G20" s="26">
        <f>E20/C20*100</f>
        <v>55.683269476372935</v>
      </c>
    </row>
    <row r="21" spans="1:10" ht="28.5" hidden="1" customHeight="1" x14ac:dyDescent="0.2">
      <c r="A21" s="22"/>
      <c r="B21" s="28" t="s">
        <v>19</v>
      </c>
      <c r="C21" s="10"/>
      <c r="D21" s="11"/>
      <c r="E21" s="10"/>
      <c r="F21" s="26" t="e">
        <f t="shared" si="1"/>
        <v>#DIV/0!</v>
      </c>
      <c r="G21" s="26" t="e">
        <f t="shared" ref="G21:G23" si="2">E21/C21*100</f>
        <v>#DIV/0!</v>
      </c>
    </row>
    <row r="22" spans="1:10" ht="27" hidden="1" customHeight="1" x14ac:dyDescent="0.2">
      <c r="A22" s="22"/>
      <c r="B22" s="28" t="s">
        <v>20</v>
      </c>
      <c r="C22" s="10"/>
      <c r="D22" s="11"/>
      <c r="E22" s="10"/>
      <c r="F22" s="26" t="e">
        <f t="shared" si="1"/>
        <v>#DIV/0!</v>
      </c>
      <c r="G22" s="26" t="e">
        <f t="shared" si="2"/>
        <v>#DIV/0!</v>
      </c>
    </row>
    <row r="23" spans="1:10" ht="21.75" customHeight="1" x14ac:dyDescent="0.2">
      <c r="A23" s="22" t="s">
        <v>74</v>
      </c>
      <c r="B23" s="28" t="s">
        <v>21</v>
      </c>
      <c r="C23" s="10">
        <v>320</v>
      </c>
      <c r="D23" s="11">
        <v>255.5</v>
      </c>
      <c r="E23" s="10">
        <v>255.5</v>
      </c>
      <c r="F23" s="26">
        <f t="shared" si="1"/>
        <v>100</v>
      </c>
      <c r="G23" s="26">
        <f t="shared" si="2"/>
        <v>79.84375</v>
      </c>
    </row>
    <row r="24" spans="1:10" hidden="1" x14ac:dyDescent="0.2">
      <c r="A24" s="22" t="s">
        <v>42</v>
      </c>
      <c r="B24" s="48" t="s">
        <v>20</v>
      </c>
      <c r="C24" s="10"/>
      <c r="D24" s="11"/>
      <c r="E24" s="10"/>
      <c r="F24" s="26"/>
      <c r="G24" s="26" t="e">
        <f>E24/C24*100</f>
        <v>#DIV/0!</v>
      </c>
    </row>
    <row r="25" spans="1:10" x14ac:dyDescent="0.2">
      <c r="A25" s="22" t="s">
        <v>43</v>
      </c>
      <c r="B25" s="30" t="s">
        <v>31</v>
      </c>
      <c r="C25" s="14">
        <f>C26+C27</f>
        <v>20234.7</v>
      </c>
      <c r="D25" s="14">
        <f>D26+D29+D30</f>
        <v>16212.8</v>
      </c>
      <c r="E25" s="14">
        <f>E26+E29+E30</f>
        <v>16212.7</v>
      </c>
      <c r="F25" s="24">
        <f>E25/D25*100</f>
        <v>99.999383203394856</v>
      </c>
      <c r="G25" s="24">
        <f>E25/C25*100</f>
        <v>80.123253618783579</v>
      </c>
      <c r="H25" s="3"/>
      <c r="I25" s="8"/>
    </row>
    <row r="26" spans="1:10" ht="24" customHeight="1" x14ac:dyDescent="0.2">
      <c r="A26" s="22"/>
      <c r="B26" s="28" t="s">
        <v>22</v>
      </c>
      <c r="C26" s="10">
        <v>20234.7</v>
      </c>
      <c r="D26" s="11">
        <v>16162.8</v>
      </c>
      <c r="E26" s="10">
        <v>16162.7</v>
      </c>
      <c r="F26" s="26">
        <f>E26/D26*100</f>
        <v>99.99938129532012</v>
      </c>
      <c r="G26" s="26">
        <f>E26/C26*100</f>
        <v>79.876153340548655</v>
      </c>
    </row>
    <row r="27" spans="1:10" ht="24" hidden="1" customHeight="1" x14ac:dyDescent="0.2">
      <c r="A27" s="22"/>
      <c r="B27" s="27" t="s">
        <v>23</v>
      </c>
      <c r="C27" s="10"/>
      <c r="D27" s="11"/>
      <c r="E27" s="10"/>
      <c r="F27" s="26" t="e">
        <f t="shared" ref="F27:F30" si="3">E27/D27*100</f>
        <v>#DIV/0!</v>
      </c>
      <c r="G27" s="26" t="e">
        <f t="shared" ref="G27:G28" si="4">E27/C27*100</f>
        <v>#DIV/0!</v>
      </c>
    </row>
    <row r="28" spans="1:10" ht="25.5" hidden="1" customHeight="1" x14ac:dyDescent="0.2">
      <c r="A28" s="22"/>
      <c r="B28" s="31" t="s">
        <v>36</v>
      </c>
      <c r="C28" s="10"/>
      <c r="D28" s="11"/>
      <c r="E28" s="10"/>
      <c r="F28" s="26" t="e">
        <f t="shared" si="3"/>
        <v>#DIV/0!</v>
      </c>
      <c r="G28" s="26" t="e">
        <f t="shared" si="4"/>
        <v>#DIV/0!</v>
      </c>
    </row>
    <row r="29" spans="1:10" ht="27" customHeight="1" x14ac:dyDescent="0.2">
      <c r="A29" s="22"/>
      <c r="B29" s="31" t="s">
        <v>35</v>
      </c>
      <c r="C29" s="10"/>
      <c r="D29" s="11">
        <v>50</v>
      </c>
      <c r="E29" s="10">
        <v>50</v>
      </c>
      <c r="F29" s="26">
        <f t="shared" si="3"/>
        <v>100</v>
      </c>
      <c r="G29" s="26"/>
    </row>
    <row r="30" spans="1:10" ht="26.25" hidden="1" customHeight="1" x14ac:dyDescent="0.2">
      <c r="A30" s="22"/>
      <c r="B30" s="48" t="s">
        <v>69</v>
      </c>
      <c r="C30" s="10"/>
      <c r="D30" s="11"/>
      <c r="E30" s="10"/>
      <c r="F30" s="26" t="e">
        <f t="shared" si="3"/>
        <v>#DIV/0!</v>
      </c>
      <c r="G30" s="26"/>
    </row>
    <row r="31" spans="1:10" ht="33.75" hidden="1" customHeight="1" x14ac:dyDescent="0.2">
      <c r="A31" s="22"/>
      <c r="B31" s="28" t="s">
        <v>29</v>
      </c>
      <c r="C31" s="10"/>
      <c r="D31" s="11"/>
      <c r="E31" s="10"/>
      <c r="F31" s="26"/>
      <c r="G31" s="26"/>
    </row>
    <row r="32" spans="1:10" x14ac:dyDescent="0.2">
      <c r="A32" s="22"/>
      <c r="B32" s="30" t="s">
        <v>32</v>
      </c>
      <c r="C32" s="14">
        <f>C8+C25</f>
        <v>42028.100000000006</v>
      </c>
      <c r="D32" s="14">
        <f>D8+D25</f>
        <v>37971.5</v>
      </c>
      <c r="E32" s="14">
        <f>E8+E25</f>
        <v>39822.9</v>
      </c>
      <c r="F32" s="32">
        <f>E32/D32*100</f>
        <v>104.87576208472144</v>
      </c>
      <c r="G32" s="32">
        <f>E32/C32*100</f>
        <v>94.753034279446354</v>
      </c>
      <c r="H32" s="8"/>
      <c r="I32" s="13"/>
      <c r="J32" s="1"/>
    </row>
    <row r="33" spans="1:10" x14ac:dyDescent="0.2">
      <c r="A33" s="22"/>
      <c r="B33" s="57" t="s">
        <v>1</v>
      </c>
      <c r="C33" s="57"/>
      <c r="D33" s="57"/>
      <c r="E33" s="57"/>
      <c r="F33" s="57"/>
      <c r="G33" s="21"/>
      <c r="I33" s="1"/>
      <c r="J33" s="1"/>
    </row>
    <row r="34" spans="1:10" s="3" customFormat="1" x14ac:dyDescent="0.2">
      <c r="A34" s="43" t="s">
        <v>44</v>
      </c>
      <c r="B34" s="30" t="s">
        <v>0</v>
      </c>
      <c r="C34" s="15">
        <f>C35+C36+C37</f>
        <v>1312.2</v>
      </c>
      <c r="D34" s="15">
        <f>D35+D36+D37</f>
        <v>737.4</v>
      </c>
      <c r="E34" s="15">
        <f>E37</f>
        <v>732.4</v>
      </c>
      <c r="F34" s="32">
        <f t="shared" ref="F34:F53" si="5">E34/D34*100</f>
        <v>99.321941958231633</v>
      </c>
      <c r="G34" s="32">
        <f>E34/C34*100</f>
        <v>55.814662399024542</v>
      </c>
      <c r="I34" s="44"/>
      <c r="J34" s="44"/>
    </row>
    <row r="35" spans="1:10" s="3" customFormat="1" ht="22.5" x14ac:dyDescent="0.2">
      <c r="A35" s="42" t="s">
        <v>65</v>
      </c>
      <c r="B35" s="36" t="s">
        <v>66</v>
      </c>
      <c r="C35" s="10">
        <v>0</v>
      </c>
      <c r="D35" s="16">
        <v>0</v>
      </c>
      <c r="E35" s="17">
        <v>0</v>
      </c>
      <c r="F35" s="32"/>
      <c r="G35" s="32"/>
      <c r="I35" s="44"/>
      <c r="J35" s="44"/>
    </row>
    <row r="36" spans="1:10" s="3" customFormat="1" x14ac:dyDescent="0.2">
      <c r="A36" s="42" t="s">
        <v>75</v>
      </c>
      <c r="B36" s="36" t="s">
        <v>76</v>
      </c>
      <c r="C36" s="10">
        <v>0</v>
      </c>
      <c r="D36" s="16">
        <v>0</v>
      </c>
      <c r="E36" s="17">
        <v>0</v>
      </c>
      <c r="F36" s="32"/>
      <c r="G36" s="32"/>
      <c r="I36" s="44"/>
      <c r="J36" s="44"/>
    </row>
    <row r="37" spans="1:10" x14ac:dyDescent="0.2">
      <c r="A37" s="42" t="s">
        <v>45</v>
      </c>
      <c r="B37" s="36" t="s">
        <v>46</v>
      </c>
      <c r="C37" s="10">
        <v>1312.2</v>
      </c>
      <c r="D37" s="16">
        <v>737.4</v>
      </c>
      <c r="E37" s="17">
        <v>732.4</v>
      </c>
      <c r="F37" s="34">
        <f>E37/D37*100</f>
        <v>99.321941958231633</v>
      </c>
      <c r="G37" s="34">
        <f>E37/C37*100</f>
        <v>55.814662399024542</v>
      </c>
      <c r="H37" s="49"/>
      <c r="I37" s="1"/>
      <c r="J37" s="1"/>
    </row>
    <row r="38" spans="1:10" s="3" customFormat="1" x14ac:dyDescent="0.2">
      <c r="A38" s="43" t="s">
        <v>47</v>
      </c>
      <c r="B38" s="30" t="s">
        <v>25</v>
      </c>
      <c r="C38" s="15">
        <f>C39</f>
        <v>347.5</v>
      </c>
      <c r="D38" s="15">
        <f>D39</f>
        <v>414.3</v>
      </c>
      <c r="E38" s="15">
        <f>E39</f>
        <v>414.3</v>
      </c>
      <c r="F38" s="32">
        <f t="shared" si="5"/>
        <v>100</v>
      </c>
      <c r="G38" s="32">
        <f>E38/C38*100</f>
        <v>119.22302158273381</v>
      </c>
      <c r="I38" s="44"/>
      <c r="J38" s="44"/>
    </row>
    <row r="39" spans="1:10" x14ac:dyDescent="0.2">
      <c r="A39" s="42" t="s">
        <v>48</v>
      </c>
      <c r="B39" s="33" t="s">
        <v>49</v>
      </c>
      <c r="C39" s="17">
        <v>347.5</v>
      </c>
      <c r="D39" s="17">
        <v>414.3</v>
      </c>
      <c r="E39" s="17">
        <v>414.3</v>
      </c>
      <c r="F39" s="34">
        <f>E39/D39*100</f>
        <v>100</v>
      </c>
      <c r="G39" s="46">
        <f>E39/C39*100</f>
        <v>119.22302158273381</v>
      </c>
      <c r="I39" s="1"/>
      <c r="J39" s="1"/>
    </row>
    <row r="40" spans="1:10" s="3" customFormat="1" x14ac:dyDescent="0.2">
      <c r="A40" s="43" t="s">
        <v>50</v>
      </c>
      <c r="B40" s="30" t="s">
        <v>5</v>
      </c>
      <c r="C40" s="15">
        <f>SUM(C41:C42)</f>
        <v>2879.8</v>
      </c>
      <c r="D40" s="15">
        <f>SUM(D41:D42)</f>
        <v>7139</v>
      </c>
      <c r="E40" s="15">
        <f>SUM(E41:E42)</f>
        <v>3055.2</v>
      </c>
      <c r="F40" s="32">
        <f t="shared" si="5"/>
        <v>42.795909791287286</v>
      </c>
      <c r="G40" s="32">
        <f t="shared" ref="G40:G53" si="6">E40/C40*100</f>
        <v>106.09070074310716</v>
      </c>
      <c r="I40" s="44"/>
      <c r="J40" s="44"/>
    </row>
    <row r="41" spans="1:10" x14ac:dyDescent="0.2">
      <c r="A41" s="42" t="s">
        <v>51</v>
      </c>
      <c r="B41" s="36" t="s">
        <v>52</v>
      </c>
      <c r="C41" s="18">
        <v>2854.8</v>
      </c>
      <c r="D41" s="17">
        <v>7062</v>
      </c>
      <c r="E41" s="18">
        <v>2978.2</v>
      </c>
      <c r="F41" s="34">
        <f>E41/D41*100</f>
        <v>42.172189181534975</v>
      </c>
      <c r="G41" s="46">
        <f>E41/C41*100</f>
        <v>104.3225444864789</v>
      </c>
      <c r="I41" s="1"/>
      <c r="J41" s="1"/>
    </row>
    <row r="42" spans="1:10" ht="22.5" x14ac:dyDescent="0.2">
      <c r="A42" s="42" t="s">
        <v>62</v>
      </c>
      <c r="B42" s="47" t="s">
        <v>63</v>
      </c>
      <c r="C42" s="18">
        <v>25</v>
      </c>
      <c r="D42" s="17">
        <v>77</v>
      </c>
      <c r="E42" s="18">
        <v>77</v>
      </c>
      <c r="F42" s="34">
        <f>E42/D42*100</f>
        <v>100</v>
      </c>
      <c r="G42" s="46">
        <f>E42/C42*100</f>
        <v>308</v>
      </c>
      <c r="I42" s="1"/>
      <c r="J42" s="1"/>
    </row>
    <row r="43" spans="1:10" s="3" customFormat="1" x14ac:dyDescent="0.2">
      <c r="A43" s="43" t="s">
        <v>53</v>
      </c>
      <c r="B43" s="30" t="s">
        <v>7</v>
      </c>
      <c r="C43" s="15">
        <f>SUM(C45:C46)</f>
        <v>30545.599999999999</v>
      </c>
      <c r="D43" s="15">
        <f>D44+D45+D46</f>
        <v>26625.399999999998</v>
      </c>
      <c r="E43" s="15">
        <f>SUM(E45:E46)</f>
        <v>26481.1</v>
      </c>
      <c r="F43" s="32">
        <f t="shared" si="5"/>
        <v>99.458036311191563</v>
      </c>
      <c r="G43" s="32">
        <f t="shared" si="6"/>
        <v>86.693664553978309</v>
      </c>
      <c r="I43" s="44"/>
      <c r="J43" s="44"/>
    </row>
    <row r="44" spans="1:10" s="52" customFormat="1" x14ac:dyDescent="0.2">
      <c r="A44" s="50" t="s">
        <v>67</v>
      </c>
      <c r="B44" s="51" t="s">
        <v>68</v>
      </c>
      <c r="C44" s="16">
        <v>0</v>
      </c>
      <c r="D44" s="16">
        <v>0</v>
      </c>
      <c r="E44" s="16">
        <v>0</v>
      </c>
      <c r="F44" s="46"/>
      <c r="G44" s="32"/>
      <c r="I44" s="53"/>
      <c r="J44" s="53"/>
    </row>
    <row r="45" spans="1:10" x14ac:dyDescent="0.2">
      <c r="A45" s="42" t="s">
        <v>54</v>
      </c>
      <c r="B45" s="36" t="s">
        <v>55</v>
      </c>
      <c r="C45" s="18">
        <v>7190.6</v>
      </c>
      <c r="D45" s="17">
        <v>2594.1</v>
      </c>
      <c r="E45" s="18">
        <v>2594.1</v>
      </c>
      <c r="F45" s="34">
        <f>E45/D45*100</f>
        <v>100</v>
      </c>
      <c r="G45" s="32">
        <f t="shared" si="6"/>
        <v>36.076266236475398</v>
      </c>
      <c r="I45" s="1"/>
      <c r="J45" s="1"/>
    </row>
    <row r="46" spans="1:10" x14ac:dyDescent="0.2">
      <c r="A46" s="42" t="s">
        <v>56</v>
      </c>
      <c r="B46" s="36" t="s">
        <v>57</v>
      </c>
      <c r="C46" s="18">
        <v>23355</v>
      </c>
      <c r="D46" s="18">
        <v>24031.3</v>
      </c>
      <c r="E46" s="18">
        <v>23887</v>
      </c>
      <c r="F46" s="34">
        <f>E46/D46*100</f>
        <v>99.39953310890381</v>
      </c>
      <c r="G46" s="46">
        <f>E46/C46*100</f>
        <v>102.27788482123744</v>
      </c>
      <c r="I46" s="1"/>
      <c r="J46" s="1"/>
    </row>
    <row r="47" spans="1:10" x14ac:dyDescent="0.2">
      <c r="A47" s="43" t="s">
        <v>78</v>
      </c>
      <c r="B47" s="30" t="s">
        <v>79</v>
      </c>
      <c r="C47" s="15">
        <f>C48</f>
        <v>800</v>
      </c>
      <c r="D47" s="15">
        <f>D48</f>
        <v>3300</v>
      </c>
      <c r="E47" s="15">
        <f>E48</f>
        <v>3300</v>
      </c>
      <c r="F47" s="34">
        <f t="shared" ref="F47:F48" si="7">E47/D47*100</f>
        <v>100</v>
      </c>
      <c r="G47" s="46">
        <f t="shared" ref="G47:G48" si="8">E47/C47*100</f>
        <v>412.5</v>
      </c>
      <c r="I47" s="1"/>
      <c r="J47" s="1"/>
    </row>
    <row r="48" spans="1:10" x14ac:dyDescent="0.2">
      <c r="A48" s="42" t="s">
        <v>80</v>
      </c>
      <c r="B48" s="36" t="s">
        <v>81</v>
      </c>
      <c r="C48" s="18">
        <v>800</v>
      </c>
      <c r="D48" s="18">
        <v>3300</v>
      </c>
      <c r="E48" s="18">
        <v>3300</v>
      </c>
      <c r="F48" s="34">
        <f t="shared" si="7"/>
        <v>100</v>
      </c>
      <c r="G48" s="46">
        <f t="shared" si="8"/>
        <v>412.5</v>
      </c>
      <c r="I48" s="1"/>
      <c r="J48" s="1"/>
    </row>
    <row r="49" spans="1:10" s="3" customFormat="1" x14ac:dyDescent="0.2">
      <c r="A49" s="43" t="s">
        <v>72</v>
      </c>
      <c r="B49" s="30" t="s">
        <v>71</v>
      </c>
      <c r="C49" s="15">
        <f>C50</f>
        <v>123.5</v>
      </c>
      <c r="D49" s="15">
        <f>D50</f>
        <v>198</v>
      </c>
      <c r="E49" s="15">
        <f>E50</f>
        <v>144.6</v>
      </c>
      <c r="F49" s="34">
        <f t="shared" ref="F49:F50" si="9">E49/D49*100</f>
        <v>73.030303030303017</v>
      </c>
      <c r="G49" s="46">
        <f t="shared" ref="G49:G52" si="10">E49/C49*100</f>
        <v>117.08502024291498</v>
      </c>
      <c r="I49" s="44"/>
      <c r="J49" s="44"/>
    </row>
    <row r="50" spans="1:10" x14ac:dyDescent="0.2">
      <c r="A50" s="42" t="s">
        <v>70</v>
      </c>
      <c r="B50" s="36" t="s">
        <v>73</v>
      </c>
      <c r="C50" s="18">
        <v>123.5</v>
      </c>
      <c r="D50" s="17">
        <v>198</v>
      </c>
      <c r="E50" s="18">
        <v>144.6</v>
      </c>
      <c r="F50" s="34">
        <f t="shared" si="9"/>
        <v>73.030303030303017</v>
      </c>
      <c r="G50" s="46">
        <f t="shared" si="10"/>
        <v>117.08502024291498</v>
      </c>
      <c r="I50" s="1"/>
      <c r="J50" s="1"/>
    </row>
    <row r="51" spans="1:10" s="3" customFormat="1" ht="22.5" x14ac:dyDescent="0.2">
      <c r="A51" s="43" t="s">
        <v>58</v>
      </c>
      <c r="B51" s="30" t="s">
        <v>33</v>
      </c>
      <c r="C51" s="15">
        <f>C52</f>
        <v>7026.6</v>
      </c>
      <c r="D51" s="15">
        <f>D52</f>
        <v>5758.1</v>
      </c>
      <c r="E51" s="15">
        <v>5758.1</v>
      </c>
      <c r="F51" s="32">
        <f t="shared" si="5"/>
        <v>100</v>
      </c>
      <c r="G51" s="46">
        <f t="shared" si="10"/>
        <v>81.94717217430906</v>
      </c>
      <c r="I51" s="44"/>
      <c r="J51" s="44"/>
    </row>
    <row r="52" spans="1:10" ht="33.75" x14ac:dyDescent="0.2">
      <c r="A52" s="42" t="s">
        <v>59</v>
      </c>
      <c r="B52" s="36" t="s">
        <v>60</v>
      </c>
      <c r="C52" s="17">
        <v>7026.6</v>
      </c>
      <c r="D52" s="17">
        <v>5758.1</v>
      </c>
      <c r="E52" s="17">
        <v>4473.8</v>
      </c>
      <c r="F52" s="34">
        <f>E52/D52*100</f>
        <v>77.695767701151425</v>
      </c>
      <c r="G52" s="46">
        <f t="shared" si="10"/>
        <v>63.669484530213758</v>
      </c>
      <c r="I52" s="1"/>
      <c r="J52" s="1"/>
    </row>
    <row r="53" spans="1:10" x14ac:dyDescent="0.2">
      <c r="A53" s="22"/>
      <c r="B53" s="30" t="s">
        <v>32</v>
      </c>
      <c r="C53" s="15">
        <f>C34+C38+C40+C43+C49+C51+C47</f>
        <v>43035.199999999997</v>
      </c>
      <c r="D53" s="15">
        <f>D34+D38+D40+D43+D51+D49+D47</f>
        <v>44172.2</v>
      </c>
      <c r="E53" s="15">
        <f>E34+E38+E40+E43+E51+E49+E47</f>
        <v>39885.699999999997</v>
      </c>
      <c r="F53" s="32">
        <f t="shared" si="5"/>
        <v>90.295932735974205</v>
      </c>
      <c r="G53" s="32">
        <f t="shared" si="6"/>
        <v>92.681572294307912</v>
      </c>
      <c r="H53" s="8"/>
      <c r="I53" s="13"/>
      <c r="J53" s="1"/>
    </row>
    <row r="54" spans="1:10" ht="22.5" x14ac:dyDescent="0.2">
      <c r="A54" s="22"/>
      <c r="B54" s="30" t="s">
        <v>26</v>
      </c>
      <c r="C54" s="45">
        <f>C32-C53</f>
        <v>-1007.0999999999913</v>
      </c>
      <c r="D54" s="15">
        <f>D32-D53</f>
        <v>-6200.6999999999971</v>
      </c>
      <c r="E54" s="15">
        <f>E32-E53</f>
        <v>-62.799999999995634</v>
      </c>
      <c r="F54" s="34"/>
      <c r="G54" s="34"/>
      <c r="H54" s="8"/>
      <c r="I54" s="12"/>
      <c r="J54" s="4"/>
    </row>
    <row r="55" spans="1:10" x14ac:dyDescent="0.2">
      <c r="A55" s="22"/>
      <c r="B55" s="57" t="s">
        <v>34</v>
      </c>
      <c r="C55" s="57"/>
      <c r="D55" s="57"/>
      <c r="E55" s="57"/>
      <c r="F55" s="57"/>
      <c r="G55" s="21"/>
    </row>
    <row r="56" spans="1:10" s="5" customFormat="1" ht="22.5" x14ac:dyDescent="0.2">
      <c r="A56" s="35"/>
      <c r="B56" s="33" t="s">
        <v>27</v>
      </c>
      <c r="C56" s="33"/>
      <c r="D56" s="17"/>
      <c r="E56" s="17"/>
      <c r="F56" s="34"/>
      <c r="G56" s="34"/>
    </row>
    <row r="57" spans="1:10" ht="25.5" customHeight="1" x14ac:dyDescent="0.2">
      <c r="A57" s="22"/>
      <c r="B57" s="36" t="s">
        <v>28</v>
      </c>
      <c r="C57" s="36"/>
      <c r="D57" s="17"/>
      <c r="E57" s="17"/>
      <c r="F57" s="34"/>
      <c r="G57" s="34"/>
    </row>
    <row r="58" spans="1:10" s="5" customFormat="1" ht="22.5" x14ac:dyDescent="0.2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 x14ac:dyDescent="0.2">
      <c r="A59" s="35"/>
      <c r="B59" s="33" t="s">
        <v>3</v>
      </c>
      <c r="C59" s="17">
        <f>C54*-1</f>
        <v>1007.0999999999913</v>
      </c>
      <c r="D59" s="17">
        <f t="shared" ref="D59:E59" si="11">D54*-1</f>
        <v>6200.6999999999971</v>
      </c>
      <c r="E59" s="17">
        <f t="shared" si="11"/>
        <v>62.799999999995634</v>
      </c>
      <c r="F59" s="34"/>
      <c r="G59" s="34"/>
    </row>
    <row r="60" spans="1:10" x14ac:dyDescent="0.2">
      <c r="A60" s="37"/>
      <c r="B60" s="38" t="s">
        <v>32</v>
      </c>
      <c r="C60" s="15">
        <f>C59</f>
        <v>1007.0999999999913</v>
      </c>
      <c r="D60" s="39">
        <f>D59</f>
        <v>6200.6999999999971</v>
      </c>
      <c r="E60" s="54">
        <f>E59</f>
        <v>62.799999999995634</v>
      </c>
      <c r="F60" s="40"/>
      <c r="G60" s="32"/>
    </row>
  </sheetData>
  <mergeCells count="4">
    <mergeCell ref="B1:F3"/>
    <mergeCell ref="B7:F7"/>
    <mergeCell ref="B33:F33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2026-01-20T07:48:24Z</cp:lastPrinted>
  <dcterms:created xsi:type="dcterms:W3CDTF">2009-04-17T07:03:32Z</dcterms:created>
  <dcterms:modified xsi:type="dcterms:W3CDTF">2026-01-20T08:40:33Z</dcterms:modified>
</cp:coreProperties>
</file>